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15180" windowHeight="6285"/>
  </bookViews>
  <sheets>
    <sheet name="Full1" sheetId="1" r:id="rId1"/>
    <sheet name="Full2" sheetId="2" r:id="rId2"/>
    <sheet name="Full3" sheetId="3" r:id="rId3"/>
  </sheets>
  <definedNames>
    <definedName name="al">Full1!#REF!</definedName>
    <definedName name="cu">Full1!#REF!</definedName>
    <definedName name="solver_adj" localSheetId="0" hidden="1">Full1!$P$7:$Q$8</definedName>
    <definedName name="solver_cvg" localSheetId="0" hidden="1">0.0001</definedName>
    <definedName name="solver_drv" localSheetId="0" hidden="1">1</definedName>
    <definedName name="solver_eng" localSheetId="0" hidden="1">1</definedName>
    <definedName name="solver_est" localSheetId="0" hidden="1">1</definedName>
    <definedName name="solver_itr" localSheetId="0" hidden="1">100</definedName>
    <definedName name="solver_lhs1" localSheetId="0" hidden="1">Full1!$K$14</definedName>
    <definedName name="solver_lhs10" localSheetId="0" hidden="1">Full1!$K$22</definedName>
    <definedName name="solver_lhs11" localSheetId="0" hidden="1">Full1!$K$23</definedName>
    <definedName name="solver_lhs2" localSheetId="0" hidden="1">Full1!$K$15</definedName>
    <definedName name="solver_lhs3" localSheetId="0" hidden="1">Full1!$K$16</definedName>
    <definedName name="solver_lhs4" localSheetId="0" hidden="1">Full1!$K$17</definedName>
    <definedName name="solver_lhs5" localSheetId="0" hidden="1">Full1!$K$17</definedName>
    <definedName name="solver_lhs6" localSheetId="0" hidden="1">Full1!$K$18</definedName>
    <definedName name="solver_lhs7" localSheetId="0" hidden="1">Full1!$K$19</definedName>
    <definedName name="solver_lhs8" localSheetId="0" hidden="1">Full1!$K$20</definedName>
    <definedName name="solver_lhs9" localSheetId="0" hidden="1">Full1!$K$21</definedName>
    <definedName name="solver_lin" localSheetId="0" hidden="1">2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2</definedName>
    <definedName name="solver_nod" localSheetId="0" hidden="1">2147483647</definedName>
    <definedName name="solver_num" localSheetId="0" hidden="1">11</definedName>
    <definedName name="solver_nwt" localSheetId="0" hidden="1">1</definedName>
    <definedName name="solver_opt" localSheetId="0" hidden="1">Full1!$K$10</definedName>
    <definedName name="solver_pre" localSheetId="0" hidden="1">0.000001</definedName>
    <definedName name="solver_rbv" localSheetId="0" hidden="1">1</definedName>
    <definedName name="solver_rel1" localSheetId="0" hidden="1">1</definedName>
    <definedName name="solver_rel10" localSheetId="0" hidden="1">1</definedName>
    <definedName name="solver_rel11" localSheetId="0" hidden="1">1</definedName>
    <definedName name="solver_rel2" localSheetId="0" hidden="1">1</definedName>
    <definedName name="solver_rel3" localSheetId="0" hidden="1">3</definedName>
    <definedName name="solver_rel4" localSheetId="0" hidden="1">3</definedName>
    <definedName name="solver_rel5" localSheetId="0" hidden="1">3</definedName>
    <definedName name="solver_rel6" localSheetId="0" hidden="1">1</definedName>
    <definedName name="solver_rel7" localSheetId="0" hidden="1">3</definedName>
    <definedName name="solver_rel8" localSheetId="0" hidden="1">1</definedName>
    <definedName name="solver_rel9" localSheetId="0" hidden="1">3</definedName>
    <definedName name="solver_rhs1" localSheetId="0" hidden="1">Full1!$M$14</definedName>
    <definedName name="solver_rhs10" localSheetId="0" hidden="1">Full1!$M$22</definedName>
    <definedName name="solver_rhs11" localSheetId="0" hidden="1">Full1!$M$23</definedName>
    <definedName name="solver_rhs2" localSheetId="0" hidden="1">Full1!$M$15</definedName>
    <definedName name="solver_rhs3" localSheetId="0" hidden="1">Full1!$M$16</definedName>
    <definedName name="solver_rhs4" localSheetId="0" hidden="1">Full1!$M$16</definedName>
    <definedName name="solver_rhs5" localSheetId="0" hidden="1">Full1!$M$17</definedName>
    <definedName name="solver_rhs6" localSheetId="0" hidden="1">Full1!$M$18</definedName>
    <definedName name="solver_rhs7" localSheetId="0" hidden="1">Full1!$M$19</definedName>
    <definedName name="solver_rhs8" localSheetId="0" hidden="1">Full1!$M$20</definedName>
    <definedName name="solver_rhs9" localSheetId="0" hidden="1">Full1!$M$21</definedName>
    <definedName name="solver_rlx" localSheetId="0" hidden="1">1</definedName>
    <definedName name="solver_rsd" localSheetId="0" hidden="1">0</definedName>
    <definedName name="solver_scl" localSheetId="0" hidden="1">2</definedName>
    <definedName name="solver_sho" localSheetId="0" hidden="1">2</definedName>
    <definedName name="solver_ssz" localSheetId="0" hidden="1">100</definedName>
    <definedName name="solver_tim" localSheetId="0" hidden="1">100</definedName>
    <definedName name="solver_tol" localSheetId="0" hidden="1">0.05</definedName>
    <definedName name="solver_typ" localSheetId="0" hidden="1">1</definedName>
    <definedName name="solver_val" localSheetId="0" hidden="1">0</definedName>
    <definedName name="solver_ver" localSheetId="0" hidden="1">3</definedName>
    <definedName name="ti">Full1!#REF!</definedName>
    <definedName name="x">Full1!#REF!</definedName>
    <definedName name="y">Full1!#REF!</definedName>
  </definedNames>
  <calcPr calcId="125725"/>
</workbook>
</file>

<file path=xl/calcChain.xml><?xml version="1.0" encoding="utf-8"?>
<calcChain xmlns="http://schemas.openxmlformats.org/spreadsheetml/2006/main">
  <c r="K10" i="1"/>
  <c r="M23"/>
  <c r="K23"/>
  <c r="M22"/>
  <c r="K22"/>
  <c r="M21"/>
  <c r="K21"/>
  <c r="M20"/>
  <c r="K20"/>
  <c r="K19"/>
  <c r="M19"/>
  <c r="M18"/>
  <c r="K18"/>
  <c r="M17"/>
  <c r="K17"/>
  <c r="M16"/>
  <c r="K16"/>
  <c r="M15"/>
  <c r="M14"/>
  <c r="K15"/>
  <c r="K14"/>
</calcChain>
</file>

<file path=xl/sharedStrings.xml><?xml version="1.0" encoding="utf-8"?>
<sst xmlns="http://schemas.openxmlformats.org/spreadsheetml/2006/main" count="44" uniqueCount="32">
  <si>
    <t>x</t>
  </si>
  <si>
    <t>y</t>
  </si>
  <si>
    <t>benefici</t>
  </si>
  <si>
    <t>GR</t>
  </si>
  <si>
    <t>GE</t>
  </si>
  <si>
    <t>Pv max</t>
  </si>
  <si>
    <t>Oct min</t>
  </si>
  <si>
    <t>Dem Max</t>
  </si>
  <si>
    <t>entr Min</t>
  </si>
  <si>
    <t>Imp</t>
  </si>
  <si>
    <t>Pv</t>
  </si>
  <si>
    <t>oct</t>
  </si>
  <si>
    <t>Inv</t>
  </si>
  <si>
    <t>cost</t>
  </si>
  <si>
    <t>preu</t>
  </si>
  <si>
    <t>Nac</t>
  </si>
  <si>
    <t>Restriccions</t>
  </si>
  <si>
    <t>a</t>
  </si>
  <si>
    <t>b</t>
  </si>
  <si>
    <t>Pv GR</t>
  </si>
  <si>
    <t xml:space="preserve">MENOR </t>
  </si>
  <si>
    <t>pv GE</t>
  </si>
  <si>
    <t>oc GR</t>
  </si>
  <si>
    <t>oc GE</t>
  </si>
  <si>
    <t>x+y</t>
  </si>
  <si>
    <t>a+b</t>
  </si>
  <si>
    <t>X+A</t>
  </si>
  <si>
    <t>y+b</t>
  </si>
  <si>
    <t>MAJOR</t>
  </si>
  <si>
    <t>Per a la fabricacio de gasolina regular mesclará 38575 barrils nacionals i 11425 importats</t>
  </si>
  <si>
    <t>Per a la fabricacio de gasolina extra mesclará 1425 barrils nacionals i 3575 importats</t>
  </si>
  <si>
    <t>Els guanys setmanals seran de 125000 €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</si>
</sst>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11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0" xfId="0" applyBorder="1"/>
    <xf numFmtId="11" fontId="0" fillId="0" borderId="5" xfId="0" applyNumberFormat="1" applyBorder="1"/>
    <xf numFmtId="0" fontId="0" fillId="0" borderId="9" xfId="0" applyBorder="1"/>
    <xf numFmtId="11" fontId="0" fillId="0" borderId="7" xfId="0" applyNumberFormat="1" applyBorder="1"/>
    <xf numFmtId="0" fontId="0" fillId="0" borderId="2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1</xdr:row>
      <xdr:rowOff>114300</xdr:rowOff>
    </xdr:from>
    <xdr:to>
      <xdr:col>8</xdr:col>
      <xdr:colOff>539134</xdr:colOff>
      <xdr:row>22</xdr:row>
      <xdr:rowOff>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7175" y="304800"/>
          <a:ext cx="5158759" cy="38862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J2:T23"/>
  <sheetViews>
    <sheetView tabSelected="1" topLeftCell="C1" workbookViewId="0">
      <selection activeCell="O15" sqref="O15"/>
    </sheetView>
  </sheetViews>
  <sheetFormatPr defaultColWidth="9.140625" defaultRowHeight="15"/>
  <sheetData>
    <row r="2" spans="10:20">
      <c r="K2" t="s">
        <v>5</v>
      </c>
      <c r="L2" t="s">
        <v>6</v>
      </c>
      <c r="M2" t="s">
        <v>7</v>
      </c>
      <c r="N2" t="s">
        <v>8</v>
      </c>
      <c r="O2" t="s">
        <v>14</v>
      </c>
    </row>
    <row r="3" spans="10:20">
      <c r="J3" t="s">
        <v>3</v>
      </c>
      <c r="K3">
        <v>23</v>
      </c>
      <c r="L3">
        <v>88</v>
      </c>
      <c r="M3" s="1">
        <v>100000</v>
      </c>
      <c r="N3" s="1">
        <v>50000</v>
      </c>
      <c r="O3">
        <v>14</v>
      </c>
    </row>
    <row r="4" spans="10:20">
      <c r="J4" t="s">
        <v>4</v>
      </c>
      <c r="K4">
        <v>23</v>
      </c>
      <c r="L4">
        <v>93</v>
      </c>
      <c r="M4" s="1">
        <v>20000</v>
      </c>
      <c r="N4" s="1">
        <v>5000</v>
      </c>
      <c r="O4">
        <v>12</v>
      </c>
    </row>
    <row r="6" spans="10:20">
      <c r="K6" t="s">
        <v>10</v>
      </c>
      <c r="L6" t="s">
        <v>11</v>
      </c>
      <c r="M6" t="s">
        <v>12</v>
      </c>
      <c r="N6" t="s">
        <v>13</v>
      </c>
      <c r="P6" s="3" t="s">
        <v>3</v>
      </c>
      <c r="Q6" s="4" t="s">
        <v>4</v>
      </c>
    </row>
    <row r="7" spans="10:20">
      <c r="J7" t="s">
        <v>15</v>
      </c>
      <c r="K7">
        <v>25</v>
      </c>
      <c r="L7">
        <v>87</v>
      </c>
      <c r="M7" s="1">
        <v>40000</v>
      </c>
      <c r="N7">
        <v>8</v>
      </c>
      <c r="P7" s="5">
        <v>38575.368190103909</v>
      </c>
      <c r="Q7" s="6">
        <v>1424.6318098961031</v>
      </c>
      <c r="S7" s="2" t="s">
        <v>0</v>
      </c>
      <c r="T7" s="2" t="s">
        <v>17</v>
      </c>
    </row>
    <row r="8" spans="10:20">
      <c r="J8" t="s">
        <v>9</v>
      </c>
      <c r="K8">
        <v>15</v>
      </c>
      <c r="L8">
        <v>98</v>
      </c>
      <c r="M8" s="1">
        <v>60000</v>
      </c>
      <c r="N8">
        <v>15</v>
      </c>
      <c r="P8" s="7">
        <v>11424.6318098961</v>
      </c>
      <c r="Q8" s="8">
        <v>3575.3681901038972</v>
      </c>
      <c r="S8" s="2" t="s">
        <v>1</v>
      </c>
      <c r="T8" s="2" t="s">
        <v>18</v>
      </c>
    </row>
    <row r="10" spans="10:20">
      <c r="J10" s="2" t="s">
        <v>2</v>
      </c>
      <c r="K10" s="2">
        <f>Q7*(O3-N7)+Q8*(O3-N8)+P7*(O4-N7)+P8*(O4-N8)</f>
        <v>125000.00000000006</v>
      </c>
    </row>
    <row r="11" spans="10:20">
      <c r="O11" t="s">
        <v>29</v>
      </c>
    </row>
    <row r="12" spans="10:20">
      <c r="J12" s="13" t="s">
        <v>16</v>
      </c>
      <c r="K12" s="14"/>
      <c r="L12" s="14"/>
      <c r="M12" s="15"/>
      <c r="O12" t="s">
        <v>30</v>
      </c>
    </row>
    <row r="13" spans="10:20">
      <c r="J13" s="5"/>
      <c r="K13" s="9"/>
      <c r="L13" s="9"/>
      <c r="M13" s="6"/>
    </row>
    <row r="14" spans="10:20">
      <c r="J14" s="5" t="s">
        <v>19</v>
      </c>
      <c r="K14" s="9">
        <f>(P7*K7+P8*K8)/(P7+P8)</f>
        <v>22.715073638020783</v>
      </c>
      <c r="L14" s="9" t="s">
        <v>20</v>
      </c>
      <c r="M14" s="6">
        <f>K3</f>
        <v>23</v>
      </c>
      <c r="O14" t="s">
        <v>31</v>
      </c>
    </row>
    <row r="15" spans="10:20">
      <c r="J15" s="5" t="s">
        <v>21</v>
      </c>
      <c r="K15" s="9">
        <f>(Q7*K7+Q8*K8)/(Q7+Q8)</f>
        <v>17.849263619792204</v>
      </c>
      <c r="L15" s="9" t="s">
        <v>20</v>
      </c>
      <c r="M15" s="6">
        <f>K4</f>
        <v>23</v>
      </c>
    </row>
    <row r="16" spans="10:20">
      <c r="J16" s="5" t="s">
        <v>22</v>
      </c>
      <c r="K16" s="9">
        <f>(P7*L7+P8*L8)/(P7+P8)</f>
        <v>89.513418998177144</v>
      </c>
      <c r="L16" s="9" t="s">
        <v>28</v>
      </c>
      <c r="M16" s="6">
        <f>L3</f>
        <v>88</v>
      </c>
    </row>
    <row r="17" spans="10:13">
      <c r="J17" s="5" t="s">
        <v>23</v>
      </c>
      <c r="K17" s="9">
        <f>(Q7*L7+Q8*L8)/(Q7+Q8)</f>
        <v>94.865810018228572</v>
      </c>
      <c r="L17" s="9" t="s">
        <v>28</v>
      </c>
      <c r="M17" s="6">
        <f>L4</f>
        <v>93</v>
      </c>
    </row>
    <row r="18" spans="10:13">
      <c r="J18" s="5" t="s">
        <v>24</v>
      </c>
      <c r="K18" s="9">
        <f>P7+P8</f>
        <v>50000.000000000007</v>
      </c>
      <c r="L18" s="9" t="s">
        <v>20</v>
      </c>
      <c r="M18" s="10">
        <f>M3</f>
        <v>100000</v>
      </c>
    </row>
    <row r="19" spans="10:13">
      <c r="J19" s="5" t="s">
        <v>24</v>
      </c>
      <c r="K19" s="9">
        <f>P7+P8</f>
        <v>50000.000000000007</v>
      </c>
      <c r="L19" s="9" t="s">
        <v>28</v>
      </c>
      <c r="M19" s="10">
        <f>N3</f>
        <v>50000</v>
      </c>
    </row>
    <row r="20" spans="10:13">
      <c r="J20" s="5" t="s">
        <v>25</v>
      </c>
      <c r="K20" s="9">
        <f>Q7+Q8</f>
        <v>5000</v>
      </c>
      <c r="L20" s="9" t="s">
        <v>20</v>
      </c>
      <c r="M20" s="10">
        <f>M4</f>
        <v>20000</v>
      </c>
    </row>
    <row r="21" spans="10:13">
      <c r="J21" s="5" t="s">
        <v>25</v>
      </c>
      <c r="K21" s="9">
        <f>Q7+Q8</f>
        <v>5000</v>
      </c>
      <c r="L21" s="9" t="s">
        <v>28</v>
      </c>
      <c r="M21" s="10">
        <f>N4</f>
        <v>5000</v>
      </c>
    </row>
    <row r="22" spans="10:13">
      <c r="J22" s="5" t="s">
        <v>26</v>
      </c>
      <c r="K22" s="9">
        <f>P7+Q7</f>
        <v>40000.000000000015</v>
      </c>
      <c r="L22" s="9" t="s">
        <v>20</v>
      </c>
      <c r="M22" s="10">
        <f>M7</f>
        <v>40000</v>
      </c>
    </row>
    <row r="23" spans="10:13">
      <c r="J23" s="7" t="s">
        <v>27</v>
      </c>
      <c r="K23" s="11">
        <f>P8+Q8</f>
        <v>14999.999999999996</v>
      </c>
      <c r="L23" s="11" t="s">
        <v>20</v>
      </c>
      <c r="M23" s="12">
        <f>M8</f>
        <v>60000</v>
      </c>
    </row>
  </sheetData>
  <mergeCells count="1">
    <mergeCell ref="J12:M1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.140625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.140625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3</vt:i4>
      </vt:variant>
    </vt:vector>
  </HeadingPairs>
  <TitlesOfParts>
    <vt:vector size="3" baseType="lpstr">
      <vt:lpstr>Full1</vt:lpstr>
      <vt:lpstr>Full2</vt:lpstr>
      <vt:lpstr>Full3</vt:lpstr>
    </vt:vector>
  </TitlesOfParts>
  <Company>Servei d'informàtica UJI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</dc:creator>
  <cp:lastModifiedBy>Usuari</cp:lastModifiedBy>
  <dcterms:created xsi:type="dcterms:W3CDTF">2018-01-28T15:47:17Z</dcterms:created>
  <dcterms:modified xsi:type="dcterms:W3CDTF">2019-05-07T16:02:13Z</dcterms:modified>
</cp:coreProperties>
</file>